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inFast An Thái\BÁO GIÁ\"/>
    </mc:Choice>
  </mc:AlternateContent>
  <xr:revisionPtr revIDLastSave="0" documentId="13_ncr:1_{BC14DE09-5659-4965-AD01-20F7DDDA7BCC}" xr6:coauthVersionLast="47" xr6:coauthVersionMax="47" xr10:uidLastSave="{00000000-0000-0000-0000-000000000000}"/>
  <bookViews>
    <workbookView xWindow="-110" yWindow="-110" windowWidth="23260" windowHeight="14860" xr2:uid="{356505A3-7AE0-4ACF-BCD7-1128DA893BC3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1" l="1"/>
  <c r="M7" i="1"/>
  <c r="F7" i="1"/>
  <c r="M10" i="1"/>
  <c r="N27" i="1"/>
  <c r="N31" i="1"/>
  <c r="N33" i="1"/>
  <c r="G27" i="1"/>
  <c r="G33" i="1"/>
  <c r="N28" i="1"/>
  <c r="M20" i="1"/>
  <c r="N29" i="1"/>
  <c r="M30" i="1"/>
  <c r="F10" i="1"/>
  <c r="G28" i="1"/>
  <c r="F20" i="1"/>
  <c r="G29" i="1"/>
  <c r="F30" i="1"/>
  <c r="M28" i="1"/>
  <c r="F28" i="1"/>
  <c r="M23" i="1"/>
  <c r="M24" i="1"/>
  <c r="M25" i="1"/>
  <c r="F23" i="1"/>
  <c r="F24" i="1"/>
  <c r="F25" i="1"/>
  <c r="M21" i="1"/>
  <c r="F21" i="1"/>
</calcChain>
</file>

<file path=xl/sharedStrings.xml><?xml version="1.0" encoding="utf-8"?>
<sst xmlns="http://schemas.openxmlformats.org/spreadsheetml/2006/main" count="93" uniqueCount="42">
  <si>
    <t>BẢNG DỰ TRÙ CHI PHÍ ĐĂNG KÝ XE</t>
  </si>
  <si>
    <t>Kính gửi:</t>
  </si>
  <si>
    <t>Quý Khách hàng</t>
  </si>
  <si>
    <t>STT</t>
  </si>
  <si>
    <t xml:space="preserve">MÀU ĐẶT BIỆT </t>
  </si>
  <si>
    <t>GIÁ</t>
  </si>
  <si>
    <t>Loại xe:</t>
  </si>
  <si>
    <t>VINFAST VF9 - ECO</t>
  </si>
  <si>
    <t>VINFAST VF9 - PLUS</t>
  </si>
  <si>
    <r>
      <t xml:space="preserve">Bạc </t>
    </r>
    <r>
      <rPr>
        <i/>
        <sz val="12"/>
        <color rgb="FF000000"/>
        <rFont val="Times New Roman"/>
        <family val="1"/>
      </rPr>
      <t>(Desat Silver)</t>
    </r>
    <r>
      <rPr>
        <sz val="12"/>
        <color rgb="FF000000"/>
        <rFont val="Times New Roman"/>
        <family val="1"/>
      </rPr>
      <t> </t>
    </r>
  </si>
  <si>
    <t>12.000000đ</t>
  </si>
  <si>
    <t>A. GIÁ XE</t>
  </si>
  <si>
    <t xml:space="preserve">A. GIÁ XE </t>
  </si>
  <si>
    <r>
      <t xml:space="preserve">Xanh lá đậm </t>
    </r>
    <r>
      <rPr>
        <i/>
        <sz val="12"/>
        <color rgb="FF000000"/>
        <rFont val="Times New Roman"/>
        <family val="1"/>
      </rPr>
      <t>(Ivy Green)</t>
    </r>
    <r>
      <rPr>
        <sz val="12"/>
        <color rgb="FF000000"/>
        <rFont val="Times New Roman"/>
        <family val="1"/>
      </rPr>
      <t> </t>
    </r>
  </si>
  <si>
    <t>Giá niêm yết</t>
  </si>
  <si>
    <t>Giảm giá 4%</t>
  </si>
  <si>
    <t>Giá bán</t>
  </si>
  <si>
    <t>THÀNH TIỀN</t>
  </si>
  <si>
    <t xml:space="preserve">Lệ phí trước bạ </t>
  </si>
  <si>
    <t>Lệ phí đăng ký biển số</t>
  </si>
  <si>
    <t>Lệ phí đăng kiểm</t>
  </si>
  <si>
    <t xml:space="preserve">Bảo hiểm trách nhiệm dân sự </t>
  </si>
  <si>
    <t xml:space="preserve">Phí bảo trì đường bộ </t>
  </si>
  <si>
    <t>Dịch vụ đăng kí xe</t>
  </si>
  <si>
    <t>Bảo hiểm vật chất</t>
  </si>
  <si>
    <t>Tổng cộng:</t>
  </si>
  <si>
    <t>Đăng Ký Biển Số Tỉnh</t>
  </si>
  <si>
    <t>Phương thức trả thẳng ( A+B)</t>
  </si>
  <si>
    <t>🔔</t>
  </si>
  <si>
    <t>Tiền xe</t>
  </si>
  <si>
    <t>Phí đăng ký</t>
  </si>
  <si>
    <t>Phương thức trả góp qua ngân hàng</t>
  </si>
  <si>
    <t>Số tiền vay ngân hàng</t>
  </si>
  <si>
    <t>Số tiền trả trước</t>
  </si>
  <si>
    <t>Tổng cộng trả trước</t>
  </si>
  <si>
    <t>Thời gian vay (Tháng)</t>
  </si>
  <si>
    <t>Số tiền trả hàng tháng</t>
  </si>
  <si>
    <t>Giảm giá 10%</t>
  </si>
  <si>
    <t>CTKM VIN 2025</t>
  </si>
  <si>
    <t xml:space="preserve">Lãi suất </t>
  </si>
  <si>
    <t>9.3%/Năm</t>
  </si>
  <si>
    <t>B. PHÍ ĐĂNG KÝ BIỂN SỐ TP.HCM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</si>
</sst>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\ &quot;₫&quot;_-;\-* #,##0\ &quot;₫&quot;_-;_-* &quot;-&quot;\ &quot;₫&quot;_-;_-@_-"/>
    <numFmt numFmtId="166" formatCode="#,##0\ &quot;₫&quot;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VNI-Times"/>
    </font>
    <font>
      <b/>
      <sz val="16"/>
      <name val="Times New Roman"/>
      <family val="1"/>
      <charset val="163"/>
    </font>
    <font>
      <b/>
      <sz val="12"/>
      <name val="Times New Roman"/>
      <family val="1"/>
    </font>
    <font>
      <b/>
      <sz val="11"/>
      <color rgb="FF000000"/>
      <name val="Calibri"/>
      <family val="2"/>
      <scheme val="minor"/>
    </font>
    <font>
      <b/>
      <sz val="18"/>
      <color rgb="FFFF0000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1"/>
      <color rgb="FF000000"/>
      <name val="Calisto MT"/>
      <family val="1"/>
    </font>
    <font>
      <b/>
      <u/>
      <sz val="12"/>
      <name val="Times New Roman"/>
      <family val="1"/>
    </font>
    <font>
      <sz val="12"/>
      <name val="Times New Roman"/>
      <family val="1"/>
      <charset val="163"/>
    </font>
    <font>
      <sz val="12"/>
      <name val="Times New Roman"/>
      <family val="1"/>
    </font>
    <font>
      <u/>
      <sz val="12"/>
      <name val="Times New Roman"/>
      <family val="1"/>
      <charset val="163"/>
    </font>
    <font>
      <b/>
      <u/>
      <sz val="12"/>
      <name val="Times New Roman"/>
      <family val="1"/>
      <charset val="163"/>
    </font>
    <font>
      <b/>
      <u/>
      <sz val="10"/>
      <name val="Times New Roman"/>
      <family val="1"/>
      <charset val="163"/>
    </font>
    <font>
      <b/>
      <sz val="10"/>
      <name val="Times New Roman"/>
      <family val="1"/>
      <charset val="163"/>
    </font>
    <font>
      <b/>
      <sz val="12"/>
      <name val="Times New Roman"/>
      <family val="1"/>
      <charset val="163"/>
    </font>
    <font>
      <sz val="12"/>
      <color rgb="FF0070C0"/>
      <name val="Times New Roman"/>
      <family val="1"/>
      <charset val="163"/>
    </font>
    <font>
      <b/>
      <sz val="12"/>
      <color theme="4"/>
      <name val="Times New Roman"/>
      <family val="1"/>
    </font>
    <font>
      <b/>
      <u/>
      <sz val="11"/>
      <name val="Times New Roman"/>
      <family val="1"/>
      <charset val="163"/>
    </font>
    <font>
      <b/>
      <sz val="12"/>
      <color rgb="FFFF0000"/>
      <name val="Times New Roman"/>
      <family val="1"/>
      <charset val="163"/>
    </font>
    <font>
      <b/>
      <u/>
      <sz val="11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u/>
      <sz val="12"/>
      <color rgb="FF0070C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67">
    <xf numFmtId="0" fontId="0" fillId="0" borderId="0" xfId="0"/>
    <xf numFmtId="0" fontId="3" fillId="0" borderId="0" xfId="0" applyFont="1"/>
    <xf numFmtId="0" fontId="7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13" fillId="2" borderId="2" xfId="1" applyNumberFormat="1" applyFont="1" applyFill="1" applyBorder="1" applyAlignment="1">
      <alignment horizontal="right"/>
    </xf>
    <xf numFmtId="164" fontId="13" fillId="2" borderId="4" xfId="1" applyNumberFormat="1" applyFont="1" applyFill="1" applyBorder="1" applyAlignment="1">
      <alignment horizontal="right"/>
    </xf>
    <xf numFmtId="0" fontId="16" fillId="4" borderId="1" xfId="3" applyFont="1" applyFill="1" applyBorder="1" applyAlignment="1">
      <alignment horizontal="left"/>
    </xf>
    <xf numFmtId="0" fontId="17" fillId="4" borderId="1" xfId="3" applyFont="1" applyFill="1" applyBorder="1" applyAlignment="1">
      <alignment horizontal="left"/>
    </xf>
    <xf numFmtId="0" fontId="18" fillId="4" borderId="1" xfId="3" applyFont="1" applyFill="1" applyBorder="1" applyAlignment="1">
      <alignment horizontal="left"/>
    </xf>
    <xf numFmtId="0" fontId="13" fillId="0" borderId="1" xfId="3" applyFont="1" applyBorder="1" applyAlignment="1">
      <alignment horizontal="center"/>
    </xf>
    <xf numFmtId="0" fontId="14" fillId="0" borderId="1" xfId="3" applyFont="1" applyBorder="1" applyAlignment="1">
      <alignment horizontal="center"/>
    </xf>
    <xf numFmtId="0" fontId="13" fillId="0" borderId="1" xfId="3" applyFont="1" applyBorder="1"/>
    <xf numFmtId="0" fontId="13" fillId="5" borderId="1" xfId="3" applyFont="1" applyFill="1" applyBorder="1"/>
    <xf numFmtId="0" fontId="13" fillId="5" borderId="1" xfId="3" applyFont="1" applyFill="1" applyBorder="1" applyAlignment="1">
      <alignment horizontal="center"/>
    </xf>
    <xf numFmtId="9" fontId="20" fillId="0" borderId="1" xfId="3" applyNumberFormat="1" applyFont="1" applyBorder="1"/>
    <xf numFmtId="166" fontId="13" fillId="0" borderId="1" xfId="3" applyNumberFormat="1" applyFont="1" applyBorder="1"/>
    <xf numFmtId="0" fontId="19" fillId="5" borderId="1" xfId="3" applyFont="1" applyFill="1" applyBorder="1"/>
    <xf numFmtId="0" fontId="19" fillId="0" borderId="1" xfId="3" applyFont="1" applyBorder="1"/>
    <xf numFmtId="10" fontId="13" fillId="0" borderId="1" xfId="2" applyNumberFormat="1" applyFont="1" applyBorder="1"/>
    <xf numFmtId="0" fontId="20" fillId="0" borderId="1" xfId="3" applyFont="1" applyBorder="1"/>
    <xf numFmtId="0" fontId="24" fillId="3" borderId="1" xfId="3" applyFont="1" applyFill="1" applyBorder="1" applyAlignment="1">
      <alignment horizontal="center"/>
    </xf>
    <xf numFmtId="0" fontId="16" fillId="3" borderId="2" xfId="3" applyFont="1" applyFill="1" applyBorder="1" applyAlignment="1">
      <alignment horizontal="center"/>
    </xf>
    <xf numFmtId="0" fontId="16" fillId="3" borderId="4" xfId="3" applyFont="1" applyFill="1" applyBorder="1" applyAlignment="1">
      <alignment horizontal="center"/>
    </xf>
    <xf numFmtId="166" fontId="25" fillId="5" borderId="1" xfId="3" applyNumberFormat="1" applyFont="1" applyFill="1" applyBorder="1" applyAlignment="1">
      <alignment horizontal="right"/>
    </xf>
    <xf numFmtId="3" fontId="13" fillId="0" borderId="1" xfId="3" applyNumberFormat="1" applyFont="1" applyBorder="1" applyAlignment="1">
      <alignment horizontal="right"/>
    </xf>
    <xf numFmtId="0" fontId="13" fillId="0" borderId="1" xfId="3" applyFont="1" applyBorder="1" applyAlignment="1">
      <alignment horizontal="right"/>
    </xf>
    <xf numFmtId="0" fontId="19" fillId="5" borderId="1" xfId="3" applyFont="1" applyFill="1" applyBorder="1" applyAlignment="1">
      <alignment horizontal="left"/>
    </xf>
    <xf numFmtId="166" fontId="23" fillId="5" borderId="1" xfId="3" applyNumberFormat="1" applyFont="1" applyFill="1" applyBorder="1" applyAlignment="1">
      <alignment horizontal="right"/>
    </xf>
    <xf numFmtId="0" fontId="23" fillId="5" borderId="1" xfId="3" applyFont="1" applyFill="1" applyBorder="1" applyAlignment="1">
      <alignment horizontal="right"/>
    </xf>
    <xf numFmtId="0" fontId="22" fillId="3" borderId="1" xfId="3" applyFont="1" applyFill="1" applyBorder="1" applyAlignment="1">
      <alignment horizontal="center"/>
    </xf>
    <xf numFmtId="0" fontId="13" fillId="3" borderId="2" xfId="3" applyFont="1" applyFill="1" applyBorder="1" applyAlignment="1">
      <alignment horizontal="center"/>
    </xf>
    <xf numFmtId="0" fontId="13" fillId="3" borderId="4" xfId="3" applyFont="1" applyFill="1" applyBorder="1" applyAlignment="1">
      <alignment horizontal="center"/>
    </xf>
    <xf numFmtId="0" fontId="19" fillId="0" borderId="1" xfId="3" applyFont="1" applyBorder="1" applyAlignment="1">
      <alignment horizontal="left"/>
    </xf>
    <xf numFmtId="166" fontId="19" fillId="0" borderId="1" xfId="3" applyNumberFormat="1" applyFont="1" applyBorder="1" applyAlignment="1">
      <alignment vertical="center"/>
    </xf>
    <xf numFmtId="166" fontId="21" fillId="0" borderId="1" xfId="3" applyNumberFormat="1" applyFont="1" applyBorder="1" applyAlignment="1">
      <alignment horizontal="right" vertical="center"/>
    </xf>
    <xf numFmtId="0" fontId="13" fillId="0" borderId="1" xfId="3" applyFont="1" applyBorder="1" applyAlignment="1">
      <alignment horizontal="left"/>
    </xf>
    <xf numFmtId="166" fontId="13" fillId="0" borderId="1" xfId="3" applyNumberFormat="1" applyFont="1" applyBorder="1" applyAlignment="1">
      <alignment horizontal="right" vertical="center"/>
    </xf>
    <xf numFmtId="166" fontId="13" fillId="0" borderId="1" xfId="3" applyNumberFormat="1" applyFont="1" applyBorder="1" applyAlignment="1">
      <alignment vertical="center"/>
    </xf>
    <xf numFmtId="165" fontId="13" fillId="0" borderId="1" xfId="3" applyNumberFormat="1" applyFont="1" applyBorder="1" applyAlignment="1">
      <alignment vertical="center"/>
    </xf>
    <xf numFmtId="3" fontId="18" fillId="4" borderId="1" xfId="3" applyNumberFormat="1" applyFont="1" applyFill="1" applyBorder="1" applyAlignment="1">
      <alignment horizontal="center"/>
    </xf>
    <xf numFmtId="0" fontId="6" fillId="2" borderId="1" xfId="3" applyFont="1" applyFill="1" applyBorder="1" applyAlignment="1">
      <alignment horizontal="center" vertical="center"/>
    </xf>
    <xf numFmtId="164" fontId="6" fillId="2" borderId="1" xfId="1" applyNumberFormat="1" applyFont="1" applyFill="1" applyBorder="1" applyAlignment="1">
      <alignment horizontal="right"/>
    </xf>
    <xf numFmtId="0" fontId="15" fillId="5" borderId="2" xfId="3" applyFont="1" applyFill="1" applyBorder="1" applyAlignment="1">
      <alignment horizontal="center" vertical="center"/>
    </xf>
    <xf numFmtId="0" fontId="15" fillId="5" borderId="3" xfId="3" applyFont="1" applyFill="1" applyBorder="1" applyAlignment="1">
      <alignment horizontal="center" vertical="center"/>
    </xf>
    <xf numFmtId="0" fontId="15" fillId="5" borderId="4" xfId="3" applyFont="1" applyFill="1" applyBorder="1" applyAlignment="1">
      <alignment horizontal="center" vertical="center"/>
    </xf>
    <xf numFmtId="0" fontId="14" fillId="2" borderId="2" xfId="3" applyFont="1" applyFill="1" applyBorder="1" applyAlignment="1">
      <alignment horizontal="left" vertical="top"/>
    </xf>
    <xf numFmtId="0" fontId="14" fillId="2" borderId="3" xfId="3" applyFont="1" applyFill="1" applyBorder="1" applyAlignment="1">
      <alignment horizontal="left" vertical="top"/>
    </xf>
    <xf numFmtId="0" fontId="14" fillId="2" borderId="4" xfId="3" applyFont="1" applyFill="1" applyBorder="1" applyAlignment="1">
      <alignment horizontal="left" vertical="top"/>
    </xf>
    <xf numFmtId="0" fontId="14" fillId="2" borderId="2" xfId="3" applyFont="1" applyFill="1" applyBorder="1" applyAlignment="1">
      <alignment horizontal="left"/>
    </xf>
    <xf numFmtId="0" fontId="14" fillId="2" borderId="3" xfId="3" applyFont="1" applyFill="1" applyBorder="1" applyAlignment="1">
      <alignment horizontal="left"/>
    </xf>
    <xf numFmtId="0" fontId="14" fillId="2" borderId="4" xfId="3" applyFont="1" applyFill="1" applyBorder="1" applyAlignment="1">
      <alignment horizontal="left"/>
    </xf>
    <xf numFmtId="164" fontId="13" fillId="2" borderId="2" xfId="1" applyNumberFormat="1" applyFont="1" applyFill="1" applyBorder="1" applyAlignment="1">
      <alignment horizontal="center"/>
    </xf>
    <xf numFmtId="164" fontId="13" fillId="2" borderId="4" xfId="1" applyNumberFormat="1" applyFont="1" applyFill="1" applyBorder="1" applyAlignment="1">
      <alignment horizontal="center"/>
    </xf>
    <xf numFmtId="0" fontId="13" fillId="2" borderId="1" xfId="3" applyFont="1" applyFill="1" applyBorder="1" applyAlignment="1">
      <alignment horizontal="left"/>
    </xf>
    <xf numFmtId="164" fontId="13" fillId="2" borderId="1" xfId="1" applyNumberFormat="1" applyFont="1" applyFill="1" applyBorder="1" applyAlignment="1">
      <alignment horizontal="right"/>
    </xf>
    <xf numFmtId="0" fontId="6" fillId="3" borderId="1" xfId="3" applyFont="1" applyFill="1" applyBorder="1" applyAlignment="1">
      <alignment horizontal="left"/>
    </xf>
    <xf numFmtId="0" fontId="8" fillId="3" borderId="1" xfId="3" applyFont="1" applyFill="1" applyBorder="1" applyAlignment="1">
      <alignment horizontal="center"/>
    </xf>
    <xf numFmtId="0" fontId="12" fillId="4" borderId="2" xfId="3" applyFont="1" applyFill="1" applyBorder="1" applyAlignment="1">
      <alignment horizontal="center" vertical="center"/>
    </xf>
    <xf numFmtId="0" fontId="12" fillId="4" borderId="3" xfId="3" applyFont="1" applyFill="1" applyBorder="1" applyAlignment="1">
      <alignment horizontal="center" vertical="center"/>
    </xf>
    <xf numFmtId="0" fontId="12" fillId="4" borderId="4" xfId="3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/>
    </xf>
    <xf numFmtId="0" fontId="26" fillId="0" borderId="1" xfId="3" applyFont="1" applyBorder="1" applyAlignment="1">
      <alignment horizontal="left"/>
    </xf>
    <xf numFmtId="0" fontId="27" fillId="0" borderId="1" xfId="3" applyFont="1" applyBorder="1" applyAlignment="1">
      <alignment horizontal="left"/>
    </xf>
  </cellXfs>
  <cellStyles count="4">
    <cellStyle name="Comma" xfId="1" builtinId="3"/>
    <cellStyle name="Normal" xfId="0" builtinId="0"/>
    <cellStyle name="Normal 2" xfId="3" xr:uid="{2431E807-6F04-4CC9-8E6F-180C0F4A686F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BE8EC-AC14-4F36-9C41-AA15F92A6FFC}">
  <dimension ref="A1:Q33"/>
  <sheetViews>
    <sheetView tabSelected="1" workbookViewId="0">
      <selection activeCell="C19" sqref="C19:E19"/>
    </sheetView>
  </sheetViews>
  <sheetFormatPr defaultColWidth="11.1796875" defaultRowHeight="14.5"/>
  <cols>
    <col min="2" max="2" width="7.81640625" customWidth="1"/>
    <col min="6" max="6" width="11.26953125" bestFit="1" customWidth="1"/>
    <col min="7" max="7" width="15.36328125" bestFit="1" customWidth="1"/>
    <col min="9" max="9" width="6.453125" customWidth="1"/>
    <col min="13" max="13" width="11.26953125" bestFit="1" customWidth="1"/>
    <col min="14" max="14" width="15.36328125" bestFit="1" customWidth="1"/>
    <col min="15" max="15" width="4.6328125" customWidth="1"/>
    <col min="16" max="16" width="24.453125" customWidth="1"/>
    <col min="17" max="17" width="19.6328125" customWidth="1"/>
  </cols>
  <sheetData>
    <row r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7" ht="20">
      <c r="A2" s="1"/>
      <c r="B2" s="64" t="s">
        <v>0</v>
      </c>
      <c r="C2" s="64"/>
      <c r="D2" s="64"/>
      <c r="E2" s="64"/>
      <c r="F2" s="64"/>
      <c r="G2" s="64"/>
      <c r="H2" s="1"/>
      <c r="I2" s="64" t="s">
        <v>0</v>
      </c>
      <c r="J2" s="64"/>
      <c r="K2" s="64"/>
      <c r="L2" s="64"/>
      <c r="M2" s="64"/>
      <c r="N2" s="64"/>
      <c r="O2" s="1"/>
    </row>
    <row r="3" spans="1:17" ht="15.5">
      <c r="A3" s="1"/>
      <c r="B3" s="59" t="s">
        <v>1</v>
      </c>
      <c r="C3" s="59"/>
      <c r="D3" s="59" t="s">
        <v>2</v>
      </c>
      <c r="E3" s="59"/>
      <c r="F3" s="59"/>
      <c r="G3" s="59"/>
      <c r="H3" s="1"/>
      <c r="I3" s="59" t="s">
        <v>1</v>
      </c>
      <c r="J3" s="59"/>
      <c r="K3" s="59" t="s">
        <v>2</v>
      </c>
      <c r="L3" s="59"/>
      <c r="M3" s="59"/>
      <c r="N3" s="59"/>
      <c r="O3" s="2" t="s">
        <v>3</v>
      </c>
      <c r="P3" s="3" t="s">
        <v>4</v>
      </c>
      <c r="Q3" s="3" t="s">
        <v>5</v>
      </c>
    </row>
    <row r="4" spans="1:17" ht="22.5">
      <c r="A4" s="1"/>
      <c r="B4" s="59" t="s">
        <v>6</v>
      </c>
      <c r="C4" s="59"/>
      <c r="D4" s="60" t="s">
        <v>7</v>
      </c>
      <c r="E4" s="60"/>
      <c r="F4" s="60"/>
      <c r="G4" s="60"/>
      <c r="H4" s="1"/>
      <c r="I4" s="59" t="s">
        <v>6</v>
      </c>
      <c r="J4" s="59"/>
      <c r="K4" s="60" t="s">
        <v>8</v>
      </c>
      <c r="L4" s="60"/>
      <c r="M4" s="60"/>
      <c r="N4" s="60"/>
      <c r="O4" s="4">
        <v>1</v>
      </c>
      <c r="P4" s="5" t="s">
        <v>9</v>
      </c>
      <c r="Q4" s="6" t="s">
        <v>10</v>
      </c>
    </row>
    <row r="5" spans="1:17" ht="15.5">
      <c r="A5" s="1"/>
      <c r="B5" s="61" t="s">
        <v>11</v>
      </c>
      <c r="C5" s="62"/>
      <c r="D5" s="62"/>
      <c r="E5" s="62"/>
      <c r="F5" s="62"/>
      <c r="G5" s="63"/>
      <c r="H5" s="7"/>
      <c r="I5" s="61" t="s">
        <v>12</v>
      </c>
      <c r="J5" s="62"/>
      <c r="K5" s="62"/>
      <c r="L5" s="62"/>
      <c r="M5" s="62"/>
      <c r="N5" s="63"/>
      <c r="O5" s="4">
        <v>2</v>
      </c>
      <c r="P5" s="5" t="s">
        <v>13</v>
      </c>
      <c r="Q5" s="6" t="s">
        <v>10</v>
      </c>
    </row>
    <row r="6" spans="1:17" ht="15.5">
      <c r="A6" s="1"/>
      <c r="B6" s="57" t="s">
        <v>14</v>
      </c>
      <c r="C6" s="57"/>
      <c r="D6" s="57"/>
      <c r="E6" s="57"/>
      <c r="F6" s="58">
        <v>1499000000</v>
      </c>
      <c r="G6" s="58"/>
      <c r="H6" s="1"/>
      <c r="I6" s="57" t="s">
        <v>14</v>
      </c>
      <c r="J6" s="57"/>
      <c r="K6" s="57"/>
      <c r="L6" s="57"/>
      <c r="M6" s="58">
        <v>1699000000</v>
      </c>
      <c r="N6" s="58"/>
      <c r="O6" s="1"/>
    </row>
    <row r="7" spans="1:17" ht="15.5">
      <c r="A7" s="1"/>
      <c r="B7" s="57" t="s">
        <v>37</v>
      </c>
      <c r="C7" s="57"/>
      <c r="D7" s="57"/>
      <c r="E7" s="57"/>
      <c r="F7" s="58">
        <f>F6*10%</f>
        <v>149900000</v>
      </c>
      <c r="G7" s="58"/>
      <c r="H7" s="1"/>
      <c r="I7" s="57" t="s">
        <v>15</v>
      </c>
      <c r="J7" s="57"/>
      <c r="K7" s="57"/>
      <c r="L7" s="57"/>
      <c r="M7" s="58">
        <f>M6*10%</f>
        <v>169900000</v>
      </c>
      <c r="N7" s="58"/>
      <c r="O7" s="1"/>
    </row>
    <row r="8" spans="1:17" ht="15.5">
      <c r="A8" s="1"/>
      <c r="B8" s="49" t="s">
        <v>38</v>
      </c>
      <c r="C8" s="50"/>
      <c r="D8" s="50"/>
      <c r="E8" s="51"/>
      <c r="F8" s="8"/>
      <c r="G8" s="9">
        <v>50000000</v>
      </c>
      <c r="H8" s="1"/>
      <c r="I8" s="49" t="s">
        <v>38</v>
      </c>
      <c r="J8" s="50"/>
      <c r="K8" s="50"/>
      <c r="L8" s="51"/>
      <c r="M8" s="8"/>
      <c r="N8" s="9">
        <v>50000000</v>
      </c>
      <c r="O8" s="1"/>
    </row>
    <row r="9" spans="1:17" ht="15.5">
      <c r="A9" s="1"/>
      <c r="B9" s="49"/>
      <c r="C9" s="50"/>
      <c r="D9" s="50"/>
      <c r="E9" s="51"/>
      <c r="F9" s="55"/>
      <c r="G9" s="56"/>
      <c r="H9" s="1"/>
      <c r="I9" s="52"/>
      <c r="J9" s="53"/>
      <c r="K9" s="53"/>
      <c r="L9" s="54"/>
      <c r="M9" s="55"/>
      <c r="N9" s="56"/>
      <c r="O9" s="1"/>
    </row>
    <row r="10" spans="1:17" ht="15.5">
      <c r="A10" s="1"/>
      <c r="B10" s="44" t="s">
        <v>16</v>
      </c>
      <c r="C10" s="44"/>
      <c r="D10" s="44"/>
      <c r="E10" s="44"/>
      <c r="F10" s="45">
        <f>F6-F7-F9</f>
        <v>1349100000</v>
      </c>
      <c r="G10" s="45"/>
      <c r="H10" s="1"/>
      <c r="I10" s="44" t="s">
        <v>16</v>
      </c>
      <c r="J10" s="44"/>
      <c r="K10" s="44"/>
      <c r="L10" s="44"/>
      <c r="M10" s="45">
        <f>M6-M7-M9</f>
        <v>1529100000</v>
      </c>
      <c r="N10" s="45"/>
      <c r="O10" s="1"/>
    </row>
    <row r="11" spans="1:17" ht="15.5">
      <c r="A11" s="1"/>
      <c r="B11" s="46"/>
      <c r="C11" s="47"/>
      <c r="D11" s="47"/>
      <c r="E11" s="47"/>
      <c r="F11" s="47"/>
      <c r="G11" s="48"/>
      <c r="H11" s="1"/>
      <c r="I11" s="46"/>
      <c r="J11" s="47"/>
      <c r="K11" s="47"/>
      <c r="L11" s="47"/>
      <c r="M11" s="47"/>
      <c r="N11" s="48"/>
      <c r="O11" s="1"/>
    </row>
    <row r="12" spans="1:17" ht="15.5">
      <c r="A12" s="1"/>
      <c r="B12" s="10" t="s">
        <v>41</v>
      </c>
      <c r="C12" s="11"/>
      <c r="D12" s="11"/>
      <c r="E12" s="12"/>
      <c r="F12" s="43" t="s">
        <v>17</v>
      </c>
      <c r="G12" s="43"/>
      <c r="H12" s="1"/>
      <c r="I12" s="10" t="s">
        <v>41</v>
      </c>
      <c r="J12" s="11"/>
      <c r="K12" s="11"/>
      <c r="L12" s="12"/>
      <c r="M12" s="43" t="s">
        <v>17</v>
      </c>
      <c r="N12" s="43"/>
      <c r="O12" s="1"/>
    </row>
    <row r="13" spans="1:17" ht="15.5">
      <c r="A13" s="1"/>
      <c r="B13" s="13">
        <v>1</v>
      </c>
      <c r="C13" s="39" t="s">
        <v>18</v>
      </c>
      <c r="D13" s="39"/>
      <c r="E13" s="39"/>
      <c r="F13" s="42">
        <v>0</v>
      </c>
      <c r="G13" s="42"/>
      <c r="H13" s="1"/>
      <c r="I13" s="13">
        <v>1</v>
      </c>
      <c r="J13" s="39" t="s">
        <v>18</v>
      </c>
      <c r="K13" s="39"/>
      <c r="L13" s="39"/>
      <c r="M13" s="42">
        <v>0</v>
      </c>
      <c r="N13" s="42"/>
      <c r="O13" s="1"/>
    </row>
    <row r="14" spans="1:17" ht="15.5">
      <c r="A14" s="1"/>
      <c r="B14" s="13">
        <v>2</v>
      </c>
      <c r="C14" s="39" t="s">
        <v>19</v>
      </c>
      <c r="D14" s="39"/>
      <c r="E14" s="39"/>
      <c r="F14" s="42">
        <v>14000000</v>
      </c>
      <c r="G14" s="42"/>
      <c r="H14" s="1"/>
      <c r="I14" s="13">
        <v>2</v>
      </c>
      <c r="J14" s="39" t="s">
        <v>19</v>
      </c>
      <c r="K14" s="39"/>
      <c r="L14" s="39"/>
      <c r="M14" s="42">
        <v>14000000</v>
      </c>
      <c r="N14" s="42"/>
      <c r="O14" s="1"/>
    </row>
    <row r="15" spans="1:17" ht="15.5">
      <c r="A15" s="1"/>
      <c r="B15" s="13">
        <v>3</v>
      </c>
      <c r="C15" s="39" t="s">
        <v>20</v>
      </c>
      <c r="D15" s="39"/>
      <c r="E15" s="39"/>
      <c r="F15" s="41">
        <v>90000</v>
      </c>
      <c r="G15" s="41"/>
      <c r="H15" s="1"/>
      <c r="I15" s="13">
        <v>3</v>
      </c>
      <c r="J15" s="39" t="s">
        <v>20</v>
      </c>
      <c r="K15" s="39"/>
      <c r="L15" s="39"/>
      <c r="M15" s="41">
        <v>90000</v>
      </c>
      <c r="N15" s="41"/>
      <c r="O15" s="1"/>
    </row>
    <row r="16" spans="1:17" ht="15.5">
      <c r="A16" s="1"/>
      <c r="B16" s="13">
        <v>4</v>
      </c>
      <c r="C16" s="39" t="s">
        <v>21</v>
      </c>
      <c r="D16" s="39"/>
      <c r="E16" s="39"/>
      <c r="F16" s="41">
        <v>840000</v>
      </c>
      <c r="G16" s="41"/>
      <c r="H16" s="1"/>
      <c r="I16" s="13">
        <v>4</v>
      </c>
      <c r="J16" s="39" t="s">
        <v>21</v>
      </c>
      <c r="K16" s="39"/>
      <c r="L16" s="39"/>
      <c r="M16" s="41">
        <v>840000</v>
      </c>
      <c r="N16" s="41"/>
      <c r="O16" s="1"/>
    </row>
    <row r="17" spans="1:15" ht="15.5">
      <c r="A17" s="1"/>
      <c r="B17" s="13">
        <v>5</v>
      </c>
      <c r="C17" s="39" t="s">
        <v>22</v>
      </c>
      <c r="D17" s="39"/>
      <c r="E17" s="39"/>
      <c r="F17" s="41">
        <v>1560000</v>
      </c>
      <c r="G17" s="41"/>
      <c r="H17" s="1"/>
      <c r="I17" s="13">
        <v>5</v>
      </c>
      <c r="J17" s="39" t="s">
        <v>22</v>
      </c>
      <c r="K17" s="39"/>
      <c r="L17" s="39"/>
      <c r="M17" s="41">
        <v>1560000</v>
      </c>
      <c r="N17" s="41"/>
      <c r="O17" s="1"/>
    </row>
    <row r="18" spans="1:15" ht="15.5">
      <c r="A18" s="1"/>
      <c r="B18" s="13">
        <v>6</v>
      </c>
      <c r="C18" s="39" t="s">
        <v>23</v>
      </c>
      <c r="D18" s="39"/>
      <c r="E18" s="39"/>
      <c r="F18" s="40">
        <v>3500000</v>
      </c>
      <c r="G18" s="40"/>
      <c r="H18" s="1"/>
      <c r="I18" s="13">
        <v>6</v>
      </c>
      <c r="J18" s="39" t="s">
        <v>23</v>
      </c>
      <c r="K18" s="39"/>
      <c r="L18" s="39"/>
      <c r="M18" s="40">
        <v>3500000</v>
      </c>
      <c r="N18" s="40"/>
      <c r="O18" s="1"/>
    </row>
    <row r="19" spans="1:15" ht="15.5">
      <c r="A19" s="1"/>
      <c r="B19" s="13">
        <v>7</v>
      </c>
      <c r="C19" s="39" t="s">
        <v>24</v>
      </c>
      <c r="D19" s="39"/>
      <c r="E19" s="39"/>
      <c r="F19" s="41"/>
      <c r="G19" s="41"/>
      <c r="H19" s="1"/>
      <c r="I19" s="13">
        <v>7</v>
      </c>
      <c r="J19" s="39" t="s">
        <v>24</v>
      </c>
      <c r="K19" s="39"/>
      <c r="L19" s="39"/>
      <c r="M19" s="41"/>
      <c r="N19" s="41"/>
      <c r="O19" s="1"/>
    </row>
    <row r="20" spans="1:15" ht="15.5">
      <c r="A20" s="1"/>
      <c r="B20" s="13"/>
      <c r="C20" s="36" t="s">
        <v>25</v>
      </c>
      <c r="D20" s="36"/>
      <c r="E20" s="36"/>
      <c r="F20" s="37">
        <f>SUM(F13:G19)</f>
        <v>19990000</v>
      </c>
      <c r="G20" s="37"/>
      <c r="H20" s="1"/>
      <c r="I20" s="13"/>
      <c r="J20" s="36" t="s">
        <v>25</v>
      </c>
      <c r="K20" s="36"/>
      <c r="L20" s="36"/>
      <c r="M20" s="37">
        <f>SUM(M13:N19)</f>
        <v>19990000</v>
      </c>
      <c r="N20" s="37"/>
      <c r="O20" s="1"/>
    </row>
    <row r="21" spans="1:15" ht="15.5">
      <c r="A21" s="1"/>
      <c r="B21" s="14"/>
      <c r="C21" s="65" t="s">
        <v>26</v>
      </c>
      <c r="D21" s="66"/>
      <c r="E21" s="66"/>
      <c r="F21" s="38">
        <f>F15+F16+F17+F18+1500000</f>
        <v>7490000</v>
      </c>
      <c r="G21" s="38"/>
      <c r="H21" s="1"/>
      <c r="I21" s="14"/>
      <c r="J21" s="65" t="s">
        <v>26</v>
      </c>
      <c r="K21" s="66"/>
      <c r="L21" s="66"/>
      <c r="M21" s="38">
        <f>M15+M16+M17+M18+1500000</f>
        <v>7490000</v>
      </c>
      <c r="N21" s="38"/>
      <c r="O21" s="1"/>
    </row>
    <row r="22" spans="1:15" ht="15.5">
      <c r="A22" s="1"/>
      <c r="B22" s="33" t="s">
        <v>27</v>
      </c>
      <c r="C22" s="33"/>
      <c r="D22" s="33"/>
      <c r="E22" s="33"/>
      <c r="F22" s="34"/>
      <c r="G22" s="35"/>
      <c r="H22" s="1"/>
      <c r="I22" s="33" t="s">
        <v>27</v>
      </c>
      <c r="J22" s="33"/>
      <c r="K22" s="33"/>
      <c r="L22" s="33"/>
      <c r="M22" s="34"/>
      <c r="N22" s="35"/>
      <c r="O22" s="1"/>
    </row>
    <row r="23" spans="1:15" ht="15.5">
      <c r="A23" s="1"/>
      <c r="B23" s="15"/>
      <c r="C23" s="13" t="s">
        <v>28</v>
      </c>
      <c r="D23" s="15" t="s">
        <v>29</v>
      </c>
      <c r="E23" s="15"/>
      <c r="F23" s="28">
        <f>F10</f>
        <v>1349100000</v>
      </c>
      <c r="G23" s="29"/>
      <c r="H23" s="1"/>
      <c r="I23" s="15"/>
      <c r="J23" s="13" t="s">
        <v>28</v>
      </c>
      <c r="K23" s="15" t="s">
        <v>29</v>
      </c>
      <c r="L23" s="15"/>
      <c r="M23" s="28">
        <f>M10</f>
        <v>1529100000</v>
      </c>
      <c r="N23" s="29"/>
      <c r="O23" s="1"/>
    </row>
    <row r="24" spans="1:15" ht="15.5">
      <c r="A24" s="1"/>
      <c r="B24" s="15"/>
      <c r="C24" s="13" t="s">
        <v>28</v>
      </c>
      <c r="D24" s="15" t="s">
        <v>30</v>
      </c>
      <c r="E24" s="15"/>
      <c r="F24" s="28">
        <f>F20</f>
        <v>19990000</v>
      </c>
      <c r="G24" s="29"/>
      <c r="H24" s="1"/>
      <c r="I24" s="15"/>
      <c r="J24" s="13" t="s">
        <v>28</v>
      </c>
      <c r="K24" s="15" t="s">
        <v>30</v>
      </c>
      <c r="L24" s="15"/>
      <c r="M24" s="28">
        <f>M20</f>
        <v>19990000</v>
      </c>
      <c r="N24" s="29"/>
      <c r="O24" s="1"/>
    </row>
    <row r="25" spans="1:15" ht="15.5">
      <c r="A25" s="1"/>
      <c r="B25" s="16"/>
      <c r="C25" s="17" t="s">
        <v>28</v>
      </c>
      <c r="D25" s="30" t="s">
        <v>25</v>
      </c>
      <c r="E25" s="30"/>
      <c r="F25" s="31">
        <f>+F23+F24</f>
        <v>1369090000</v>
      </c>
      <c r="G25" s="32"/>
      <c r="H25" s="1"/>
      <c r="I25" s="16"/>
      <c r="J25" s="17" t="s">
        <v>28</v>
      </c>
      <c r="K25" s="30" t="s">
        <v>25</v>
      </c>
      <c r="L25" s="30"/>
      <c r="M25" s="31">
        <f>+M23+M24</f>
        <v>1549090000</v>
      </c>
      <c r="N25" s="32"/>
      <c r="O25" s="1"/>
    </row>
    <row r="26" spans="1:15" ht="15.5">
      <c r="B26" s="24" t="s">
        <v>31</v>
      </c>
      <c r="C26" s="24"/>
      <c r="D26" s="24"/>
      <c r="E26" s="24"/>
      <c r="F26" s="25"/>
      <c r="G26" s="26"/>
      <c r="I26" s="24" t="s">
        <v>31</v>
      </c>
      <c r="J26" s="24"/>
      <c r="K26" s="24"/>
      <c r="L26" s="24"/>
      <c r="M26" s="25"/>
      <c r="N26" s="26"/>
    </row>
    <row r="27" spans="1:15" ht="15.5">
      <c r="B27" s="15"/>
      <c r="C27" s="13" t="s">
        <v>28</v>
      </c>
      <c r="D27" s="15" t="s">
        <v>32</v>
      </c>
      <c r="E27" s="15"/>
      <c r="F27" s="18">
        <v>0.8</v>
      </c>
      <c r="G27" s="19">
        <f>F6*F27</f>
        <v>1199200000</v>
      </c>
      <c r="I27" s="15"/>
      <c r="J27" s="13" t="s">
        <v>28</v>
      </c>
      <c r="K27" s="15" t="s">
        <v>32</v>
      </c>
      <c r="L27" s="15"/>
      <c r="M27" s="18">
        <v>0.8</v>
      </c>
      <c r="N27" s="19">
        <f>M10*M27</f>
        <v>1223280000</v>
      </c>
    </row>
    <row r="28" spans="1:15" ht="15.5">
      <c r="B28" s="15"/>
      <c r="C28" s="13" t="s">
        <v>28</v>
      </c>
      <c r="D28" s="15" t="s">
        <v>33</v>
      </c>
      <c r="E28" s="15"/>
      <c r="F28" s="18">
        <f>100%-F27</f>
        <v>0.19999999999999996</v>
      </c>
      <c r="G28" s="19">
        <f>F10-G27</f>
        <v>149900000</v>
      </c>
      <c r="I28" s="15"/>
      <c r="J28" s="13" t="s">
        <v>28</v>
      </c>
      <c r="K28" s="15" t="s">
        <v>33</v>
      </c>
      <c r="L28" s="15"/>
      <c r="M28" s="18">
        <f>100%-M27</f>
        <v>0.19999999999999996</v>
      </c>
      <c r="N28" s="19">
        <f>M10-N27</f>
        <v>305820000</v>
      </c>
    </row>
    <row r="29" spans="1:15" ht="15.5">
      <c r="B29" s="15"/>
      <c r="C29" s="13" t="s">
        <v>28</v>
      </c>
      <c r="D29" s="15" t="s">
        <v>30</v>
      </c>
      <c r="E29" s="15"/>
      <c r="F29" s="15"/>
      <c r="G29" s="19">
        <f>F20</f>
        <v>19990000</v>
      </c>
      <c r="I29" s="15"/>
      <c r="J29" s="13" t="s">
        <v>28</v>
      </c>
      <c r="K29" s="15" t="s">
        <v>30</v>
      </c>
      <c r="L29" s="15"/>
      <c r="M29" s="15"/>
      <c r="N29" s="19">
        <f>M20</f>
        <v>19990000</v>
      </c>
    </row>
    <row r="30" spans="1:15" ht="15.5">
      <c r="B30" s="16"/>
      <c r="C30" s="17"/>
      <c r="D30" s="20" t="s">
        <v>34</v>
      </c>
      <c r="E30" s="20"/>
      <c r="F30" s="27">
        <f>G28+G29</f>
        <v>169890000</v>
      </c>
      <c r="G30" s="27"/>
      <c r="I30" s="16"/>
      <c r="J30" s="17"/>
      <c r="K30" s="20" t="s">
        <v>34</v>
      </c>
      <c r="L30" s="20"/>
      <c r="M30" s="27">
        <f>N28+N29</f>
        <v>325810000</v>
      </c>
      <c r="N30" s="27"/>
    </row>
    <row r="31" spans="1:15" ht="15.5">
      <c r="B31" s="15"/>
      <c r="C31" s="13" t="s">
        <v>28</v>
      </c>
      <c r="D31" s="21" t="s">
        <v>39</v>
      </c>
      <c r="E31" s="15" t="s">
        <v>40</v>
      </c>
      <c r="F31" s="15"/>
      <c r="G31" s="22">
        <f>9.3%/12</f>
        <v>7.7500000000000008E-3</v>
      </c>
      <c r="I31" s="15"/>
      <c r="J31" s="13" t="s">
        <v>28</v>
      </c>
      <c r="K31" s="21" t="s">
        <v>39</v>
      </c>
      <c r="L31" s="15" t="s">
        <v>40</v>
      </c>
      <c r="M31" s="15"/>
      <c r="N31" s="22">
        <f>6.9%/12</f>
        <v>5.7500000000000008E-3</v>
      </c>
    </row>
    <row r="32" spans="1:15" ht="15.5">
      <c r="B32" s="15"/>
      <c r="C32" s="13" t="s">
        <v>28</v>
      </c>
      <c r="D32" s="21" t="s">
        <v>35</v>
      </c>
      <c r="E32" s="21"/>
      <c r="F32" s="15"/>
      <c r="G32" s="23">
        <v>84</v>
      </c>
      <c r="I32" s="15"/>
      <c r="J32" s="13" t="s">
        <v>28</v>
      </c>
      <c r="K32" s="21" t="s">
        <v>35</v>
      </c>
      <c r="L32" s="21"/>
      <c r="M32" s="15"/>
      <c r="N32" s="23">
        <v>84</v>
      </c>
    </row>
    <row r="33" spans="2:14" ht="15.5">
      <c r="B33" s="15"/>
      <c r="C33" s="13" t="s">
        <v>28</v>
      </c>
      <c r="D33" s="21" t="s">
        <v>36</v>
      </c>
      <c r="E33" s="21"/>
      <c r="F33" s="15"/>
      <c r="G33" s="19">
        <f>(G27/G32)+(G31*G27)</f>
        <v>23569990.476190478</v>
      </c>
      <c r="I33" s="15"/>
      <c r="J33" s="13" t="s">
        <v>28</v>
      </c>
      <c r="K33" s="21" t="s">
        <v>36</v>
      </c>
      <c r="L33" s="21"/>
      <c r="M33" s="15"/>
      <c r="N33" s="19">
        <f>(N27/N32)+(N31*N27)</f>
        <v>21596717.142857146</v>
      </c>
    </row>
  </sheetData>
  <mergeCells count="88">
    <mergeCell ref="B2:G2"/>
    <mergeCell ref="I2:N2"/>
    <mergeCell ref="B3:C3"/>
    <mergeCell ref="D3:G3"/>
    <mergeCell ref="I3:J3"/>
    <mergeCell ref="K3:N3"/>
    <mergeCell ref="B4:C4"/>
    <mergeCell ref="D4:G4"/>
    <mergeCell ref="I4:J4"/>
    <mergeCell ref="K4:N4"/>
    <mergeCell ref="B5:G5"/>
    <mergeCell ref="I5:N5"/>
    <mergeCell ref="M9:N9"/>
    <mergeCell ref="B6:E6"/>
    <mergeCell ref="F6:G6"/>
    <mergeCell ref="I6:L6"/>
    <mergeCell ref="M6:N6"/>
    <mergeCell ref="B7:E7"/>
    <mergeCell ref="F7:G7"/>
    <mergeCell ref="I7:L7"/>
    <mergeCell ref="M7:N7"/>
    <mergeCell ref="B8:E8"/>
    <mergeCell ref="I8:L8"/>
    <mergeCell ref="B9:E9"/>
    <mergeCell ref="F9:G9"/>
    <mergeCell ref="I9:L9"/>
    <mergeCell ref="B10:E10"/>
    <mergeCell ref="F10:G10"/>
    <mergeCell ref="I10:L10"/>
    <mergeCell ref="M10:N10"/>
    <mergeCell ref="B11:G11"/>
    <mergeCell ref="I11:N11"/>
    <mergeCell ref="F12:G12"/>
    <mergeCell ref="M12:N12"/>
    <mergeCell ref="C13:E13"/>
    <mergeCell ref="F13:G13"/>
    <mergeCell ref="J13:L13"/>
    <mergeCell ref="M13:N13"/>
    <mergeCell ref="C14:E14"/>
    <mergeCell ref="F14:G14"/>
    <mergeCell ref="J14:L14"/>
    <mergeCell ref="M14:N14"/>
    <mergeCell ref="C15:E15"/>
    <mergeCell ref="F15:G15"/>
    <mergeCell ref="J15:L15"/>
    <mergeCell ref="M15:N15"/>
    <mergeCell ref="C16:E16"/>
    <mergeCell ref="F16:G16"/>
    <mergeCell ref="J16:L16"/>
    <mergeCell ref="M16:N16"/>
    <mergeCell ref="C17:E17"/>
    <mergeCell ref="F17:G17"/>
    <mergeCell ref="J17:L17"/>
    <mergeCell ref="M17:N17"/>
    <mergeCell ref="C18:E18"/>
    <mergeCell ref="F18:G18"/>
    <mergeCell ref="J18:L18"/>
    <mergeCell ref="M18:N18"/>
    <mergeCell ref="C19:E19"/>
    <mergeCell ref="F19:G19"/>
    <mergeCell ref="J19:L19"/>
    <mergeCell ref="M19:N19"/>
    <mergeCell ref="C20:E20"/>
    <mergeCell ref="F20:G20"/>
    <mergeCell ref="J20:L20"/>
    <mergeCell ref="M20:N20"/>
    <mergeCell ref="C21:E21"/>
    <mergeCell ref="F21:G21"/>
    <mergeCell ref="J21:L21"/>
    <mergeCell ref="M21:N21"/>
    <mergeCell ref="B22:E22"/>
    <mergeCell ref="F22:G22"/>
    <mergeCell ref="I22:L22"/>
    <mergeCell ref="M22:N22"/>
    <mergeCell ref="F23:G23"/>
    <mergeCell ref="M23:N23"/>
    <mergeCell ref="F24:G24"/>
    <mergeCell ref="M24:N24"/>
    <mergeCell ref="D25:E25"/>
    <mergeCell ref="F25:G25"/>
    <mergeCell ref="K25:L25"/>
    <mergeCell ref="M25:N25"/>
    <mergeCell ref="B26:E26"/>
    <mergeCell ref="F26:G26"/>
    <mergeCell ref="I26:L26"/>
    <mergeCell ref="M26:N26"/>
    <mergeCell ref="F30:G30"/>
    <mergeCell ref="M30:N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Binh Bui</dc:creator>
  <cp:lastModifiedBy>Binh Bui</cp:lastModifiedBy>
  <dcterms:created xsi:type="dcterms:W3CDTF">2025-12-11T02:09:56Z</dcterms:created>
  <dcterms:modified xsi:type="dcterms:W3CDTF">2026-01-15T02:42:15Z</dcterms:modified>
</cp:coreProperties>
</file>